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0" activeTab="0"/>
  </bookViews>
  <sheets>
    <sheet name="Presupuesto OIJ 2011" sheetId="1" r:id="rId1"/>
  </sheets>
  <externalReferences>
    <externalReference r:id="rId4"/>
    <externalReference r:id="rId5"/>
    <externalReference r:id="rId6"/>
    <externalReference r:id="rId7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#REF!</definedName>
    <definedName name="_649">#REF!</definedName>
    <definedName name="_650">#REF!</definedName>
    <definedName name="_651">#REF!</definedName>
    <definedName name="_652">#REF!</definedName>
    <definedName name="_653">#REF!</definedName>
    <definedName name="_654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'Presupuesto OIJ 2011'!$A$2:$C$188</definedName>
    <definedName name="as">#REF!</definedName>
    <definedName name="_xlnm.Print_Titles" localSheetId="0">'Presupuesto OIJ 2011'!$5:$9</definedName>
  </definedNames>
  <calcPr fullCalcOnLoad="1"/>
</workbook>
</file>

<file path=xl/sharedStrings.xml><?xml version="1.0" encoding="utf-8"?>
<sst xmlns="http://schemas.openxmlformats.org/spreadsheetml/2006/main" count="279" uniqueCount="279">
  <si>
    <t>CÓD.</t>
  </si>
  <si>
    <t>Concepto</t>
  </si>
  <si>
    <t xml:space="preserve">Presupuesto </t>
  </si>
  <si>
    <t>Solic. Progr.928</t>
  </si>
  <si>
    <t>OIJ</t>
  </si>
  <si>
    <t xml:space="preserve">                                                            </t>
  </si>
  <si>
    <t xml:space="preserve">TOTAL GENERAL                                               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</si>
  <si>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</si>
  <si>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</si>
  <si>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</si>
  <si>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</si>
  <si>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</si>
  <si>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</si>
  <si>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</si>
  <si>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</si>
  <si>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</si>
  <si>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</si>
  <si>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</si>
  <si>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</si>
  <si>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</si>
  <si>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</si>
  <si>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</si>
  <si>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</si>
  <si>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</si>
  <si>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</si>
  <si>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</si>
  <si>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</si>
  <si>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</si>
  <si>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</si>
  <si>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</si>
  <si>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</si>
  <si>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</si>
  <si>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</si>
  <si>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</si>
  <si>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</si>
  <si>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</si>
  <si>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</si>
  <si>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</si>
  <si>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</si>
  <si>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</si>
  <si>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</si>
  <si>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Contrib.Patron. al Desarrollo y Seg.Social</t>
  </si>
  <si>
    <t>0.04.01</t>
  </si>
  <si>
    <t>Cont.Patr.al Seguro de Salud de CCSS</t>
  </si>
  <si>
    <t>0.04.05</t>
  </si>
  <si>
    <t>Cont.Patr.al Banco Popular y Des.Com.</t>
  </si>
  <si>
    <t>0.05</t>
  </si>
  <si>
    <t>Contrib.Patron. a Fond.Pens.y Otr.Fond.Capit.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</si>
  <si>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</si>
  <si>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</si>
  <si>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</si>
  <si>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</si>
  <si>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</si>
  <si>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</si>
  <si>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</si>
  <si>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</si>
  <si>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</si>
  <si>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</si>
  <si>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</si>
  <si>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</si>
  <si>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</si>
  <si>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</si>
  <si>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</si>
  <si>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</si>
  <si>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</si>
  <si>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</si>
  <si>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</si>
  <si>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</si>
  <si>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</si>
  <si>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</si>
  <si>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</si>
  <si>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</si>
  <si>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</si>
  <si>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</si>
  <si>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</si>
  <si>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</si>
  <si>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</si>
  <si>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</si>
  <si>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</si>
  <si>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</si>
  <si>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</si>
  <si>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</si>
  <si>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</si>
  <si>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</si>
  <si>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</si>
  <si>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</si>
  <si>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</si>
  <si>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</si>
  <si>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</si>
  <si>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</si>
  <si>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</si>
  <si>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</si>
  <si>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</si>
  <si>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</si>
  <si>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</si>
  <si>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</si>
  <si>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</si>
  <si>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</si>
  <si>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</si>
  <si>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</si>
  <si>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</si>
  <si>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</si>
  <si>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</si>
  <si>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</si>
  <si>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</si>
  <si>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</si>
  <si>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</si>
  <si>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</si>
  <si>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</si>
  <si>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</si>
  <si>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</si>
  <si>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</si>
  <si>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</si>
  <si>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</si>
  <si>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</si>
  <si>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</si>
  <si>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</si>
  <si>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</si>
  <si>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</si>
  <si>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</si>
  <si>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</si>
  <si>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</si>
  <si>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</si>
  <si>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</si>
  <si>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</si>
  <si>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</si>
  <si>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</si>
  <si>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</si>
  <si>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</si>
  <si>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</si>
  <si>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</si>
  <si>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</si>
  <si>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</si>
  <si>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</si>
  <si>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</si>
  <si>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</si>
  <si>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</si>
  <si>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</si>
  <si>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</si>
  <si>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</si>
  <si>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</si>
  <si>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</si>
  <si>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</si>
  <si>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</si>
  <si>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</si>
  <si>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</si>
  <si>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</si>
  <si>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</si>
  <si>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</si>
  <si>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</si>
  <si>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</si>
  <si>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</si>
  <si>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</si>
  <si>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</si>
  <si>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</si>
  <si>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</si>
  <si>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</si>
  <si>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</si>
  <si>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</si>
  <si>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</si>
  <si>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</si>
  <si>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</si>
  <si>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</si>
  <si>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</si>
  <si>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</si>
  <si>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</si>
  <si>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</si>
  <si>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</si>
  <si>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</si>
  <si>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</si>
  <si>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</si>
  <si>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Material.y Product. de uso en la construc.y manten.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</si>
  <si>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</si>
  <si>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</si>
  <si>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</si>
  <si>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</si>
  <si>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</si>
  <si>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</si>
  <si>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</si>
  <si>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</si>
  <si>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</si>
  <si>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</si>
  <si>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</si>
  <si>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</si>
  <si>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</si>
  <si>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</si>
  <si>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</si>
  <si>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</si>
  <si>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</si>
  <si>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</si>
  <si>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</si>
  <si>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</si>
  <si>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</si>
  <si>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</si>
  <si>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</si>
  <si>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</si>
  <si>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</si>
  <si>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</si>
  <si>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</si>
  <si>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</si>
  <si>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</si>
  <si>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</si>
  <si>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</si>
  <si>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</si>
  <si>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</si>
  <si>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</si>
  <si>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</si>
  <si>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</si>
  <si>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</si>
  <si>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</si>
  <si>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</si>
  <si>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</si>
  <si>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Maquinario,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</si>
  <si>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</si>
  <si>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</si>
  <si>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</si>
  <si>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</si>
  <si>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</si>
  <si>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</si>
  <si>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</si>
  <si>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</si>
  <si>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</si>
  <si>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</si>
  <si>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</si>
  <si>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</si>
  <si>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</si>
  <si>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</si>
  <si>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</si>
  <si>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</si>
  <si>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</si>
  <si>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</si>
  <si>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</si>
  <si>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</si>
  <si>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5.02.07</t>
  </si>
  <si>
    <t>Instalaciones</t>
  </si>
  <si>
    <t>Bienes Duraderos Diversos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</si>
  <si>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</si>
  <si>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</si>
  <si>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</si>
  <si>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</si>
  <si>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</si>
  <si>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</si>
  <si>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</si>
  <si>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</si>
  <si>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</si>
  <si>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</si>
  <si>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</si>
  <si>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</si>
  <si>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</si>
  <si>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</si>
  <si>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</si>
  <si>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</si>
  <si>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</si>
  <si>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</si>
  <si>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</si>
  <si>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</si>
  <si>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</si>
  <si>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</si>
  <si>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</si>
  <si>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</si>
  <si>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</si>
  <si>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</si>
  <si>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</si>
  <si>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</si>
  <si>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</si>
  <si>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6.07.01</t>
  </si>
  <si>
    <t>Transf.corrientes a organismos</t>
  </si>
  <si>
    <t>CUENTAS ESPECIALES</t>
  </si>
  <si>
    <t>9.01</t>
  </si>
  <si>
    <t>Cuentas especiales diversas</t>
  </si>
  <si>
    <t>9.01.01</t>
  </si>
  <si>
    <t>Gastos confidenciales</t>
  </si>
  <si>
    <t>1.03.07</t>
  </si>
  <si>
    <t>Servicios de transferencia electrónica</t>
  </si>
  <si>
    <t>1.04.04</t>
  </si>
  <si>
    <t>Servicios en Ciencias Económicas</t>
  </si>
  <si>
    <t>5.02.99</t>
  </si>
  <si>
    <t>Otras construcciones, adiciones y mejoras</t>
  </si>
  <si>
    <t>PRESUPUESTO OIJ 2011 APROBADO POR LA ASAMBLEA LEGISLATIVA</t>
  </si>
</sst>
</file>

<file path=xl/styles.xml><?xml version="1.0" encoding="utf-8"?>
<styleSheet xmlns="http://schemas.openxmlformats.org/spreadsheetml/2006/main">
  <numFmts count="5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_-* #,##0.00_-;\-* #,##0.00_-;_-* &quot;-&quot;??_-;_-@_-"/>
    <numFmt numFmtId="171" formatCode="_-* #,##0_-;\-* #,##0_-;_-* &quot;-&quot;??_-;_-@_-"/>
    <numFmt numFmtId="172" formatCode="_(* #,##0_);_(* \(#,##0\);_(* &quot;-&quot;??_);_(@_)"/>
    <numFmt numFmtId="173" formatCode="#,##0.00;[Red]#,##0.00"/>
    <numFmt numFmtId="174" formatCode="000"/>
    <numFmt numFmtId="175" formatCode="0.0%"/>
    <numFmt numFmtId="176" formatCode="[$-1010409]General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_(* #,##0.0_);_(* \(#,##0.0\);_(* &quot;-&quot;??_);_(@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[$-1010409]#,##0.00;\-#,##0.00"/>
    <numFmt numFmtId="188" formatCode="[$-1010409]#,##0.00%"/>
    <numFmt numFmtId="189" formatCode="[$-1010409]dd/mm/yyyy"/>
    <numFmt numFmtId="190" formatCode="[$-1010409]hh:mm\ \a\.m\./\p\.m\."/>
    <numFmt numFmtId="191" formatCode="#,##0.0"/>
    <numFmt numFmtId="192" formatCode="[$-1010409]#,##0.0%"/>
    <numFmt numFmtId="193" formatCode="[$-1010409]#,##0%"/>
    <numFmt numFmtId="194" formatCode="&quot;₡&quot;#,##0.00"/>
    <numFmt numFmtId="195" formatCode="#,##0;[Red]#,##0"/>
    <numFmt numFmtId="196" formatCode="[$-140A]dddd\,\ dd&quot; de &quot;mmmm&quot; de &quot;yyyy"/>
    <numFmt numFmtId="197" formatCode="[$-1010409]hh:mm\ AM/PM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General_)"/>
    <numFmt numFmtId="203" formatCode="0_)"/>
    <numFmt numFmtId="204" formatCode="00"/>
    <numFmt numFmtId="205" formatCode="0000"/>
    <numFmt numFmtId="206" formatCode="0.0000000000%"/>
    <numFmt numFmtId="207" formatCode="_-* #,##0.00\ [$€]_-;\-* #,##0.00\ [$€]_-;_-* &quot;-&quot;??\ [$€]_-;_-@_-"/>
    <numFmt numFmtId="208" formatCode="_-* #,##0\ _P_t_s_-;\-* #,##0\ _P_t_s_-;_-* &quot;-&quot;??\ _P_t_s_-;_-@_-"/>
    <numFmt numFmtId="209" formatCode="_-* #,##0.0\ _P_t_s_-;\-* #,##0.0\ _P_t_s_-;_-* &quot;-&quot;??\ _P_t_s_-;_-@_-"/>
    <numFmt numFmtId="210" formatCode="[$-1010409]#,##0.0;\-#,##0.0"/>
    <numFmt numFmtId="211" formatCode="[$-1010409]#,##0;\-#,##0"/>
    <numFmt numFmtId="212" formatCode="#,##0.0;[Red]#,##0.0"/>
    <numFmt numFmtId="213" formatCode="0.00;[Red]0.00"/>
    <numFmt numFmtId="214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2.75"/>
      <color indexed="8"/>
      <name val="Arial"/>
      <family val="0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9"/>
      <name val="Arial"/>
      <family val="0"/>
    </font>
    <font>
      <b/>
      <sz val="1.5"/>
      <color indexed="9"/>
      <name val="Arial"/>
      <family val="0"/>
    </font>
    <font>
      <b/>
      <i/>
      <sz val="2.25"/>
      <color indexed="8"/>
      <name val="Arial"/>
      <family val="0"/>
    </font>
    <font>
      <b/>
      <sz val="2.5"/>
      <color indexed="8"/>
      <name val="Arial"/>
      <family val="0"/>
    </font>
    <font>
      <sz val="1.6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6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72" fontId="5" fillId="0" borderId="0" xfId="51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43" fontId="6" fillId="0" borderId="0" xfId="51" applyFont="1" applyFill="1" applyAlignment="1">
      <alignment/>
    </xf>
    <xf numFmtId="0" fontId="6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3" fontId="5" fillId="0" borderId="0" xfId="51" applyFont="1" applyFill="1" applyAlignment="1">
      <alignment/>
    </xf>
    <xf numFmtId="174" fontId="5" fillId="0" borderId="0" xfId="0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left"/>
    </xf>
    <xf numFmtId="3" fontId="5" fillId="0" borderId="0" xfId="51" applyNumberFormat="1" applyFont="1" applyFill="1" applyAlignment="1">
      <alignment horizontal="right"/>
    </xf>
    <xf numFmtId="3" fontId="5" fillId="0" borderId="0" xfId="51" applyNumberFormat="1" applyFont="1" applyFill="1" applyBorder="1" applyAlignment="1">
      <alignment horizontal="right"/>
    </xf>
    <xf numFmtId="3" fontId="6" fillId="0" borderId="0" xfId="5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6" fillId="0" borderId="0" xfId="51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9" fontId="6" fillId="0" borderId="0" xfId="57" applyNumberFormat="1" applyFont="1" applyFill="1" applyAlignment="1">
      <alignment/>
    </xf>
    <xf numFmtId="172" fontId="5" fillId="0" borderId="0" xfId="51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2" fontId="5" fillId="0" borderId="0" xfId="51" applyNumberFormat="1" applyFont="1" applyFill="1" applyAlignment="1">
      <alignment/>
    </xf>
    <xf numFmtId="172" fontId="6" fillId="0" borderId="0" xfId="51" applyNumberFormat="1" applyFont="1" applyFill="1" applyAlignment="1">
      <alignment horizontal="center"/>
    </xf>
    <xf numFmtId="172" fontId="7" fillId="0" borderId="0" xfId="51" applyNumberFormat="1" applyFont="1" applyFill="1" applyAlignment="1">
      <alignment horizontal="center"/>
    </xf>
    <xf numFmtId="172" fontId="0" fillId="0" borderId="0" xfId="51" applyNumberFormat="1" applyFont="1" applyFill="1" applyBorder="1" applyAlignment="1">
      <alignment/>
    </xf>
    <xf numFmtId="172" fontId="7" fillId="0" borderId="0" xfId="51" applyNumberFormat="1" applyFont="1" applyFill="1" applyAlignment="1">
      <alignment/>
    </xf>
    <xf numFmtId="172" fontId="0" fillId="0" borderId="0" xfId="51" applyNumberFormat="1" applyFont="1" applyFill="1" applyBorder="1" applyAlignment="1">
      <alignment/>
    </xf>
    <xf numFmtId="172" fontId="0" fillId="0" borderId="0" xfId="51" applyNumberFormat="1" applyFont="1" applyFill="1" applyBorder="1" applyAlignment="1">
      <alignment horizontal="center"/>
    </xf>
    <xf numFmtId="172" fontId="6" fillId="0" borderId="0" xfId="51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'[1]TOTAL  2006'!#REF!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'[1]TOTAL  2006'!#REF!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27697953"/>
        <c:axId val="8684650"/>
      </c:bar3DChart>
      <c:catAx>
        <c:axId val="2769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84650"/>
        <c:crossesAt val="0"/>
        <c:auto val="1"/>
        <c:lblOffset val="100"/>
        <c:tickLblSkip val="1"/>
        <c:noMultiLvlLbl val="0"/>
      </c:catAx>
      <c:valAx>
        <c:axId val="86846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9795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'[1]TOTAL  2006'!#REF!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'[1]TOTAL  2006'!#REF!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29999675"/>
        <c:axId val="42492628"/>
      </c:bar3DChart>
      <c:catAx>
        <c:axId val="2999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492628"/>
        <c:crossesAt val="0"/>
        <c:auto val="1"/>
        <c:lblOffset val="100"/>
        <c:tickLblSkip val="1"/>
        <c:noMultiLvlLbl val="0"/>
      </c:catAx>
      <c:valAx>
        <c:axId val="424926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967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graphicFrame>
      <xdr:nvGraphicFramePr>
        <xdr:cNvPr id="1" name="Gráfico 3"/>
        <xdr:cNvGraphicFramePr/>
      </xdr:nvGraphicFramePr>
      <xdr:xfrm>
        <a:off x="1123950" y="28956000"/>
        <a:ext cx="286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152</xdr:row>
      <xdr:rowOff>0</xdr:rowOff>
    </xdr:from>
    <xdr:to>
      <xdr:col>3</xdr:col>
      <xdr:colOff>0</xdr:colOff>
      <xdr:row>152</xdr:row>
      <xdr:rowOff>0</xdr:rowOff>
    </xdr:to>
    <xdr:graphicFrame>
      <xdr:nvGraphicFramePr>
        <xdr:cNvPr id="2" name="Gráfico 4"/>
        <xdr:cNvGraphicFramePr/>
      </xdr:nvGraphicFramePr>
      <xdr:xfrm>
        <a:off x="1133475" y="28956000"/>
        <a:ext cx="444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152</xdr:row>
      <xdr:rowOff>0</xdr:rowOff>
    </xdr:from>
    <xdr:to>
      <xdr:col>2</xdr:col>
      <xdr:colOff>581025</xdr:colOff>
      <xdr:row>152</xdr:row>
      <xdr:rowOff>0</xdr:rowOff>
    </xdr:to>
    <xdr:graphicFrame>
      <xdr:nvGraphicFramePr>
        <xdr:cNvPr id="3" name="Gráfico 5"/>
        <xdr:cNvGraphicFramePr/>
      </xdr:nvGraphicFramePr>
      <xdr:xfrm>
        <a:off x="1343025" y="28956000"/>
        <a:ext cx="322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graphicFrame>
      <xdr:nvGraphicFramePr>
        <xdr:cNvPr id="4" name="Gráfico 6"/>
        <xdr:cNvGraphicFramePr/>
      </xdr:nvGraphicFramePr>
      <xdr:xfrm>
        <a:off x="1123950" y="2971800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156</xdr:row>
      <xdr:rowOff>0</xdr:rowOff>
    </xdr:from>
    <xdr:to>
      <xdr:col>3</xdr:col>
      <xdr:colOff>0</xdr:colOff>
      <xdr:row>156</xdr:row>
      <xdr:rowOff>0</xdr:rowOff>
    </xdr:to>
    <xdr:graphicFrame>
      <xdr:nvGraphicFramePr>
        <xdr:cNvPr id="5" name="Gráfico 7"/>
        <xdr:cNvGraphicFramePr/>
      </xdr:nvGraphicFramePr>
      <xdr:xfrm>
        <a:off x="1133475" y="29718000"/>
        <a:ext cx="4448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219075</xdr:colOff>
      <xdr:row>156</xdr:row>
      <xdr:rowOff>0</xdr:rowOff>
    </xdr:from>
    <xdr:to>
      <xdr:col>2</xdr:col>
      <xdr:colOff>581025</xdr:colOff>
      <xdr:row>156</xdr:row>
      <xdr:rowOff>0</xdr:rowOff>
    </xdr:to>
    <xdr:graphicFrame>
      <xdr:nvGraphicFramePr>
        <xdr:cNvPr id="6" name="Gráfico 8"/>
        <xdr:cNvGraphicFramePr/>
      </xdr:nvGraphicFramePr>
      <xdr:xfrm>
        <a:off x="1343025" y="29718000"/>
        <a:ext cx="3228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676275</xdr:colOff>
      <xdr:row>156</xdr:row>
      <xdr:rowOff>0</xdr:rowOff>
    </xdr:to>
    <xdr:graphicFrame>
      <xdr:nvGraphicFramePr>
        <xdr:cNvPr id="7" name="Gráfico 15"/>
        <xdr:cNvGraphicFramePr/>
      </xdr:nvGraphicFramePr>
      <xdr:xfrm>
        <a:off x="3990975" y="29718000"/>
        <a:ext cx="676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graphicFrame>
      <xdr:nvGraphicFramePr>
        <xdr:cNvPr id="8" name="Gráfico 16"/>
        <xdr:cNvGraphicFramePr/>
      </xdr:nvGraphicFramePr>
      <xdr:xfrm>
        <a:off x="3990975" y="297180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graphicFrame>
      <xdr:nvGraphicFramePr>
        <xdr:cNvPr id="9" name="Gráfico 17"/>
        <xdr:cNvGraphicFramePr/>
      </xdr:nvGraphicFramePr>
      <xdr:xfrm>
        <a:off x="3990975" y="297180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676275</xdr:colOff>
      <xdr:row>152</xdr:row>
      <xdr:rowOff>0</xdr:rowOff>
    </xdr:to>
    <xdr:graphicFrame>
      <xdr:nvGraphicFramePr>
        <xdr:cNvPr id="10" name="Gráfico 22"/>
        <xdr:cNvGraphicFramePr/>
      </xdr:nvGraphicFramePr>
      <xdr:xfrm>
        <a:off x="3990975" y="28956000"/>
        <a:ext cx="676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graphicFrame>
      <xdr:nvGraphicFramePr>
        <xdr:cNvPr id="11" name="Gráfico 23"/>
        <xdr:cNvGraphicFramePr/>
      </xdr:nvGraphicFramePr>
      <xdr:xfrm>
        <a:off x="3990975" y="28956000"/>
        <a:ext cx="1590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graphicFrame>
      <xdr:nvGraphicFramePr>
        <xdr:cNvPr id="12" name="Gráfico 24"/>
        <xdr:cNvGraphicFramePr/>
      </xdr:nvGraphicFramePr>
      <xdr:xfrm>
        <a:off x="3990975" y="28956000"/>
        <a:ext cx="1590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676275</xdr:colOff>
      <xdr:row>156</xdr:row>
      <xdr:rowOff>0</xdr:rowOff>
    </xdr:to>
    <xdr:graphicFrame>
      <xdr:nvGraphicFramePr>
        <xdr:cNvPr id="13" name="Gráfico 29"/>
        <xdr:cNvGraphicFramePr/>
      </xdr:nvGraphicFramePr>
      <xdr:xfrm>
        <a:off x="3990975" y="29718000"/>
        <a:ext cx="6762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676275</xdr:colOff>
      <xdr:row>152</xdr:row>
      <xdr:rowOff>0</xdr:rowOff>
    </xdr:to>
    <xdr:graphicFrame>
      <xdr:nvGraphicFramePr>
        <xdr:cNvPr id="14" name="Gráfico 30"/>
        <xdr:cNvGraphicFramePr/>
      </xdr:nvGraphicFramePr>
      <xdr:xfrm>
        <a:off x="3990975" y="28956000"/>
        <a:ext cx="6762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graphicFrame>
      <xdr:nvGraphicFramePr>
        <xdr:cNvPr id="15" name="Gráfico 35"/>
        <xdr:cNvGraphicFramePr/>
      </xdr:nvGraphicFramePr>
      <xdr:xfrm>
        <a:off x="3990975" y="29718000"/>
        <a:ext cx="15906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graphicFrame>
      <xdr:nvGraphicFramePr>
        <xdr:cNvPr id="16" name="Gráfico 38"/>
        <xdr:cNvGraphicFramePr/>
      </xdr:nvGraphicFramePr>
      <xdr:xfrm>
        <a:off x="3990975" y="28956000"/>
        <a:ext cx="15906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10\PLAZAS%202010\Listados\ESCENARIOS\PRESUPUESTOS%20TOTALES\1-Presupuesto%202010%20por%20Programa%20Escenario%203-4-4%20con%201022%20pla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09\REVISI&#211;N%20PPTO.APROBADO%20POR%20MIN.HACIENDA\PPTO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mora\PRESUPUESTO%202010\ARCHIVOS%20FINALES%20CORTE%20PARA%20HACIENDA\ARCHIVOS%20PUBLICADOS%20POR%20MIN.HACIENDA\2-Distribuci&#243;n%20por%20Programa%20%20-%20PUBLIC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2%20escen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enario 3-4-4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.env.a Min.Hcda."/>
      <sheetName val="Ppto.c-ajustes env.a ALeg."/>
      <sheetName val="Difer-1"/>
      <sheetName val="Faltante Aguin.yCarg.Soc."/>
      <sheetName val="Difer-2"/>
      <sheetName val="Resumen fin"/>
      <sheetName val="Resum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STADO AL 1,21%"/>
      <sheetName val="PUBLICADO"/>
      <sheetName val="Diferencias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 en blanco"/>
      <sheetName val="TOTAL  2006"/>
      <sheetName val="Hoja6"/>
      <sheetName val="PRO9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5"/>
  <sheetViews>
    <sheetView tabSelected="1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B15" sqref="B15"/>
    </sheetView>
  </sheetViews>
  <sheetFormatPr defaultColWidth="11.421875" defaultRowHeight="12.75"/>
  <cols>
    <col min="1" max="1" width="16.8515625" style="14" customWidth="1"/>
    <col min="2" max="2" width="43.00390625" style="1" customWidth="1"/>
    <col min="3" max="3" width="23.8515625" style="1" customWidth="1"/>
    <col min="4" max="4" width="6.7109375" style="1" customWidth="1"/>
    <col min="5" max="5" width="15.8515625" style="44" bestFit="1" customWidth="1"/>
    <col min="6" max="6" width="15.28125" style="1" bestFit="1" customWidth="1"/>
    <col min="7" max="16384" width="11.421875" style="1" customWidth="1"/>
  </cols>
  <sheetData>
    <row r="2" spans="1:3" ht="15.75">
      <c r="A2" s="57" t="s">
        <v>278</v>
      </c>
      <c r="B2" s="57"/>
      <c r="C2" s="57"/>
    </row>
    <row r="3" spans="1:3" ht="15.75">
      <c r="A3" s="52"/>
      <c r="B3" s="52"/>
      <c r="C3" s="52"/>
    </row>
    <row r="4" spans="1:3" ht="15.75" thickBot="1">
      <c r="A4" s="56"/>
      <c r="B4" s="56"/>
      <c r="C4" s="56"/>
    </row>
    <row r="5" spans="1:5" s="3" customFormat="1" ht="15">
      <c r="A5" s="53" t="s">
        <v>0</v>
      </c>
      <c r="B5" s="53" t="s">
        <v>1</v>
      </c>
      <c r="C5" s="2" t="s">
        <v>2</v>
      </c>
      <c r="E5" s="45"/>
    </row>
    <row r="6" spans="1:5" s="3" customFormat="1" ht="15">
      <c r="A6" s="54"/>
      <c r="B6" s="54"/>
      <c r="C6" s="2" t="s">
        <v>3</v>
      </c>
      <c r="E6" s="45"/>
    </row>
    <row r="7" spans="1:5" s="3" customFormat="1" ht="15">
      <c r="A7" s="54"/>
      <c r="B7" s="54"/>
      <c r="C7" s="4" t="s">
        <v>4</v>
      </c>
      <c r="E7" s="45"/>
    </row>
    <row r="8" spans="1:5" s="3" customFormat="1" ht="15.75" thickBot="1">
      <c r="A8" s="55"/>
      <c r="B8" s="55"/>
      <c r="C8" s="5">
        <v>2011</v>
      </c>
      <c r="E8" s="46"/>
    </row>
    <row r="9" spans="2:5" s="6" customFormat="1" ht="14.25">
      <c r="B9" s="7"/>
      <c r="C9" s="8"/>
      <c r="D9" s="10"/>
      <c r="E9" s="46"/>
    </row>
    <row r="10" spans="1:6" s="13" customFormat="1" ht="15">
      <c r="A10" s="11" t="s">
        <v>5</v>
      </c>
      <c r="B10" s="12" t="s">
        <v>6</v>
      </c>
      <c r="C10" s="9">
        <f>+C12+C44+C106+C143+C165+C184</f>
        <v>59839228000</v>
      </c>
      <c r="D10" s="39"/>
      <c r="E10" s="47"/>
      <c r="F10" s="32"/>
    </row>
    <row r="11" spans="2:6" ht="15">
      <c r="B11" s="15"/>
      <c r="C11" s="16"/>
      <c r="D11" s="17"/>
      <c r="E11" s="48"/>
      <c r="F11" s="32"/>
    </row>
    <row r="12" spans="1:6" s="13" customFormat="1" ht="15">
      <c r="A12" s="11">
        <v>0</v>
      </c>
      <c r="B12" s="12" t="s">
        <v>7</v>
      </c>
      <c r="C12" s="9">
        <f>+C14+C19+C26+C33+C37</f>
        <v>49396326512</v>
      </c>
      <c r="D12" s="39"/>
      <c r="E12" s="47"/>
      <c r="F12" s="32"/>
    </row>
    <row r="13" spans="1:6" ht="15">
      <c r="A13" s="18"/>
      <c r="B13" s="19"/>
      <c r="C13" s="20"/>
      <c r="D13" s="22"/>
      <c r="F13" s="32"/>
    </row>
    <row r="14" spans="1:6" s="13" customFormat="1" ht="15">
      <c r="A14" s="18" t="s">
        <v>8</v>
      </c>
      <c r="B14" s="19" t="s">
        <v>9</v>
      </c>
      <c r="C14" s="20">
        <f>SUM(C15:C17)</f>
        <v>15716913912</v>
      </c>
      <c r="E14" s="47"/>
      <c r="F14" s="32"/>
    </row>
    <row r="15" spans="1:6" ht="15">
      <c r="A15" s="23" t="s">
        <v>10</v>
      </c>
      <c r="B15" s="24" t="s">
        <v>11</v>
      </c>
      <c r="C15" s="25">
        <v>15041773000</v>
      </c>
      <c r="E15" s="47"/>
      <c r="F15" s="32"/>
    </row>
    <row r="16" spans="1:6" ht="15">
      <c r="A16" s="23" t="s">
        <v>12</v>
      </c>
      <c r="B16" s="24" t="s">
        <v>13</v>
      </c>
      <c r="C16" s="25">
        <v>120282000</v>
      </c>
      <c r="E16" s="47"/>
      <c r="F16" s="32"/>
    </row>
    <row r="17" spans="1:6" ht="15">
      <c r="A17" s="23" t="s">
        <v>14</v>
      </c>
      <c r="B17" s="24" t="s">
        <v>15</v>
      </c>
      <c r="C17" s="25">
        <v>554858912</v>
      </c>
      <c r="E17" s="47"/>
      <c r="F17" s="32"/>
    </row>
    <row r="18" spans="1:6" ht="15">
      <c r="A18" s="23"/>
      <c r="B18" s="24"/>
      <c r="C18" s="25"/>
      <c r="E18" s="49"/>
      <c r="F18" s="32"/>
    </row>
    <row r="19" spans="1:6" s="13" customFormat="1" ht="15">
      <c r="A19" s="18" t="s">
        <v>16</v>
      </c>
      <c r="B19" s="19" t="s">
        <v>17</v>
      </c>
      <c r="C19" s="20">
        <f>SUM(C20:C24)</f>
        <v>2505871248</v>
      </c>
      <c r="E19" s="47"/>
      <c r="F19" s="32"/>
    </row>
    <row r="20" spans="1:6" ht="15">
      <c r="A20" s="23" t="s">
        <v>18</v>
      </c>
      <c r="B20" s="24" t="s">
        <v>19</v>
      </c>
      <c r="C20" s="25">
        <v>1362607414</v>
      </c>
      <c r="E20" s="47"/>
      <c r="F20" s="32"/>
    </row>
    <row r="21" spans="1:6" ht="15">
      <c r="A21" s="23" t="s">
        <v>20</v>
      </c>
      <c r="B21" s="24" t="s">
        <v>21</v>
      </c>
      <c r="C21" s="25">
        <v>0</v>
      </c>
      <c r="E21" s="47"/>
      <c r="F21" s="32"/>
    </row>
    <row r="22" spans="1:6" ht="15">
      <c r="A22" s="23" t="s">
        <v>22</v>
      </c>
      <c r="B22" s="24" t="s">
        <v>23</v>
      </c>
      <c r="C22" s="25">
        <v>1133481176</v>
      </c>
      <c r="E22" s="47"/>
      <c r="F22" s="32"/>
    </row>
    <row r="23" spans="1:6" ht="15">
      <c r="A23" s="23" t="s">
        <v>24</v>
      </c>
      <c r="B23" s="24" t="s">
        <v>25</v>
      </c>
      <c r="C23" s="25">
        <v>9782658</v>
      </c>
      <c r="E23" s="47"/>
      <c r="F23" s="32"/>
    </row>
    <row r="24" spans="1:6" ht="15">
      <c r="A24" s="23" t="s">
        <v>26</v>
      </c>
      <c r="B24" s="24" t="s">
        <v>27</v>
      </c>
      <c r="C24" s="25">
        <v>0</v>
      </c>
      <c r="E24" s="47"/>
      <c r="F24" s="32"/>
    </row>
    <row r="25" spans="1:6" ht="15">
      <c r="A25" s="23"/>
      <c r="B25" s="24"/>
      <c r="C25" s="25"/>
      <c r="E25" s="42"/>
      <c r="F25" s="32"/>
    </row>
    <row r="26" spans="1:6" ht="15">
      <c r="A26" s="18" t="s">
        <v>28</v>
      </c>
      <c r="B26" s="19" t="s">
        <v>29</v>
      </c>
      <c r="C26" s="27">
        <f>SUM(C27:C31)</f>
        <v>21233441874</v>
      </c>
      <c r="E26" s="47"/>
      <c r="F26" s="32"/>
    </row>
    <row r="27" spans="1:6" ht="15">
      <c r="A27" s="23" t="s">
        <v>30</v>
      </c>
      <c r="B27" s="24" t="s">
        <v>31</v>
      </c>
      <c r="C27" s="25">
        <v>4170893249</v>
      </c>
      <c r="E27" s="47"/>
      <c r="F27" s="32"/>
    </row>
    <row r="28" spans="1:6" ht="15">
      <c r="A28" s="23" t="s">
        <v>32</v>
      </c>
      <c r="B28" s="24" t="s">
        <v>33</v>
      </c>
      <c r="C28" s="25">
        <v>1711169576</v>
      </c>
      <c r="E28" s="47"/>
      <c r="F28" s="32"/>
    </row>
    <row r="29" spans="1:6" ht="15">
      <c r="A29" s="23" t="s">
        <v>34</v>
      </c>
      <c r="B29" s="24" t="s">
        <v>35</v>
      </c>
      <c r="C29" s="25">
        <v>3035094462</v>
      </c>
      <c r="D29" s="41"/>
      <c r="E29" s="47"/>
      <c r="F29" s="32"/>
    </row>
    <row r="30" spans="1:6" ht="15">
      <c r="A30" s="23" t="s">
        <v>36</v>
      </c>
      <c r="B30" s="24" t="s">
        <v>37</v>
      </c>
      <c r="C30" s="25">
        <v>2248946500</v>
      </c>
      <c r="D30" s="41"/>
      <c r="E30" s="47"/>
      <c r="F30" s="32"/>
    </row>
    <row r="31" spans="1:6" ht="15">
      <c r="A31" s="23" t="s">
        <v>38</v>
      </c>
      <c r="B31" s="24" t="s">
        <v>39</v>
      </c>
      <c r="C31" s="25">
        <v>10067338087</v>
      </c>
      <c r="E31" s="47"/>
      <c r="F31" s="32"/>
    </row>
    <row r="32" spans="3:6" ht="15">
      <c r="C32" s="25"/>
      <c r="E32" s="42"/>
      <c r="F32" s="32"/>
    </row>
    <row r="33" spans="1:6" ht="15">
      <c r="A33" s="18" t="s">
        <v>40</v>
      </c>
      <c r="B33" s="19" t="s">
        <v>41</v>
      </c>
      <c r="C33" s="20">
        <f>SUM(C34:C35)</f>
        <v>3551060519</v>
      </c>
      <c r="E33" s="47"/>
      <c r="F33" s="32"/>
    </row>
    <row r="34" spans="1:6" ht="15">
      <c r="A34" s="23" t="s">
        <v>42</v>
      </c>
      <c r="B34" s="24" t="s">
        <v>43</v>
      </c>
      <c r="C34" s="25">
        <v>3368954851</v>
      </c>
      <c r="E34" s="47"/>
      <c r="F34" s="32"/>
    </row>
    <row r="35" spans="1:6" ht="15">
      <c r="A35" s="23" t="s">
        <v>44</v>
      </c>
      <c r="B35" s="24" t="s">
        <v>45</v>
      </c>
      <c r="C35" s="25">
        <v>182105668</v>
      </c>
      <c r="E35" s="47"/>
      <c r="F35" s="32"/>
    </row>
    <row r="36" spans="1:6" ht="15">
      <c r="A36" s="23"/>
      <c r="B36" s="24"/>
      <c r="C36" s="25"/>
      <c r="E36" s="42"/>
      <c r="F36" s="32"/>
    </row>
    <row r="37" spans="1:6" ht="15">
      <c r="A37" s="18" t="s">
        <v>46</v>
      </c>
      <c r="B37" s="19" t="s">
        <v>47</v>
      </c>
      <c r="C37" s="27">
        <f>SUM(C38:C41)</f>
        <v>6389038959</v>
      </c>
      <c r="E37" s="50"/>
      <c r="F37" s="32"/>
    </row>
    <row r="38" spans="1:6" ht="15">
      <c r="A38" s="23" t="s">
        <v>48</v>
      </c>
      <c r="B38" s="24" t="s">
        <v>49</v>
      </c>
      <c r="C38" s="25">
        <v>546317003</v>
      </c>
      <c r="E38" s="47"/>
      <c r="F38" s="32"/>
    </row>
    <row r="39" spans="1:6" ht="15">
      <c r="A39" s="23" t="s">
        <v>50</v>
      </c>
      <c r="B39" s="24" t="s">
        <v>51</v>
      </c>
      <c r="C39" s="25">
        <v>1092634006</v>
      </c>
      <c r="E39" s="47"/>
      <c r="F39" s="32"/>
    </row>
    <row r="40" spans="1:6" ht="15">
      <c r="A40" s="23" t="s">
        <v>52</v>
      </c>
      <c r="B40" s="24" t="s">
        <v>53</v>
      </c>
      <c r="C40" s="25">
        <v>4432451950</v>
      </c>
      <c r="E40" s="47"/>
      <c r="F40" s="32"/>
    </row>
    <row r="41" spans="1:6" ht="15">
      <c r="A41" s="23" t="s">
        <v>54</v>
      </c>
      <c r="B41" s="24" t="s">
        <v>55</v>
      </c>
      <c r="C41" s="40">
        <v>317636000</v>
      </c>
      <c r="E41" s="47"/>
      <c r="F41" s="32"/>
    </row>
    <row r="42" spans="1:6" ht="15">
      <c r="A42" s="23"/>
      <c r="B42" s="15"/>
      <c r="C42" s="40"/>
      <c r="F42" s="32"/>
    </row>
    <row r="43" spans="1:6" ht="15">
      <c r="A43" s="23"/>
      <c r="B43" s="15"/>
      <c r="C43" s="16"/>
      <c r="F43" s="32"/>
    </row>
    <row r="44" spans="1:6" s="13" customFormat="1" ht="15">
      <c r="A44" s="11">
        <v>1</v>
      </c>
      <c r="B44" s="12" t="s">
        <v>56</v>
      </c>
      <c r="C44" s="9">
        <f>+C46+C53+C60+C67+C75+C81+C84+C88+C101+C98</f>
        <v>2514594661</v>
      </c>
      <c r="E44" s="47"/>
      <c r="F44" s="32"/>
    </row>
    <row r="45" spans="1:6" s="13" customFormat="1" ht="15">
      <c r="A45" s="18"/>
      <c r="B45" s="19"/>
      <c r="C45" s="20"/>
      <c r="E45" s="44"/>
      <c r="F45" s="32"/>
    </row>
    <row r="46" spans="1:6" s="13" customFormat="1" ht="15">
      <c r="A46" s="28" t="s">
        <v>57</v>
      </c>
      <c r="B46" s="13" t="s">
        <v>58</v>
      </c>
      <c r="C46" s="29">
        <f>SUM(C47:C51)</f>
        <v>659845276</v>
      </c>
      <c r="E46" s="47"/>
      <c r="F46" s="32"/>
    </row>
    <row r="47" spans="1:6" ht="15">
      <c r="A47" s="14" t="s">
        <v>59</v>
      </c>
      <c r="B47" s="1" t="s">
        <v>60</v>
      </c>
      <c r="C47" s="25">
        <v>567301814</v>
      </c>
      <c r="E47" s="47"/>
      <c r="F47" s="32"/>
    </row>
    <row r="48" spans="1:6" ht="15">
      <c r="A48" s="14" t="s">
        <v>61</v>
      </c>
      <c r="B48" s="1" t="s">
        <v>62</v>
      </c>
      <c r="C48" s="25">
        <v>0</v>
      </c>
      <c r="E48" s="47"/>
      <c r="F48" s="32"/>
    </row>
    <row r="49" spans="1:6" ht="15">
      <c r="A49" s="14" t="s">
        <v>63</v>
      </c>
      <c r="B49" s="1" t="s">
        <v>64</v>
      </c>
      <c r="C49" s="25">
        <v>91652438</v>
      </c>
      <c r="E49" s="47"/>
      <c r="F49" s="32"/>
    </row>
    <row r="50" spans="1:6" ht="15">
      <c r="A50" s="14" t="s">
        <v>65</v>
      </c>
      <c r="B50" s="1" t="s">
        <v>66</v>
      </c>
      <c r="C50" s="25">
        <v>0</v>
      </c>
      <c r="E50" s="47"/>
      <c r="F50" s="32"/>
    </row>
    <row r="51" spans="1:6" ht="15">
      <c r="A51" s="14" t="s">
        <v>67</v>
      </c>
      <c r="B51" s="1" t="s">
        <v>68</v>
      </c>
      <c r="C51" s="25">
        <v>891024</v>
      </c>
      <c r="E51" s="47"/>
      <c r="F51" s="32"/>
    </row>
    <row r="52" spans="3:6" ht="15">
      <c r="C52" s="16"/>
      <c r="E52" s="49"/>
      <c r="F52" s="32"/>
    </row>
    <row r="53" spans="1:6" s="13" customFormat="1" ht="15">
      <c r="A53" s="28" t="s">
        <v>69</v>
      </c>
      <c r="B53" s="13" t="s">
        <v>70</v>
      </c>
      <c r="C53" s="29">
        <f>SUM(C54:C58)</f>
        <v>622566375</v>
      </c>
      <c r="E53" s="47"/>
      <c r="F53" s="32"/>
    </row>
    <row r="54" spans="1:6" ht="15">
      <c r="A54" s="14" t="s">
        <v>71</v>
      </c>
      <c r="B54" s="1" t="s">
        <v>72</v>
      </c>
      <c r="C54" s="25">
        <v>34781455</v>
      </c>
      <c r="E54" s="47"/>
      <c r="F54" s="32"/>
    </row>
    <row r="55" spans="1:6" ht="15">
      <c r="A55" s="14" t="s">
        <v>73</v>
      </c>
      <c r="B55" s="1" t="s">
        <v>74</v>
      </c>
      <c r="C55" s="25">
        <v>370547574</v>
      </c>
      <c r="E55" s="47"/>
      <c r="F55" s="32"/>
    </row>
    <row r="56" spans="1:6" ht="15">
      <c r="A56" s="14" t="s">
        <v>75</v>
      </c>
      <c r="B56" s="1" t="s">
        <v>76</v>
      </c>
      <c r="C56" s="25">
        <v>123610</v>
      </c>
      <c r="E56" s="47"/>
      <c r="F56" s="32"/>
    </row>
    <row r="57" spans="1:6" ht="15">
      <c r="A57" s="14" t="s">
        <v>77</v>
      </c>
      <c r="B57" s="1" t="s">
        <v>78</v>
      </c>
      <c r="C57" s="25">
        <v>215400557</v>
      </c>
      <c r="E57" s="47"/>
      <c r="F57" s="32"/>
    </row>
    <row r="58" spans="1:6" ht="15">
      <c r="A58" s="14" t="s">
        <v>79</v>
      </c>
      <c r="B58" s="1" t="s">
        <v>80</v>
      </c>
      <c r="C58" s="25">
        <v>1713179</v>
      </c>
      <c r="E58" s="47"/>
      <c r="F58" s="32"/>
    </row>
    <row r="59" spans="3:6" ht="15">
      <c r="C59" s="16"/>
      <c r="E59" s="49"/>
      <c r="F59" s="32"/>
    </row>
    <row r="60" spans="1:6" ht="15">
      <c r="A60" s="28" t="s">
        <v>81</v>
      </c>
      <c r="B60" s="13" t="s">
        <v>82</v>
      </c>
      <c r="C60" s="27">
        <f>SUM(C61:C65)</f>
        <v>69591517</v>
      </c>
      <c r="E60" s="47"/>
      <c r="F60" s="32"/>
    </row>
    <row r="61" spans="1:6" ht="15">
      <c r="A61" s="14" t="s">
        <v>83</v>
      </c>
      <c r="B61" s="1" t="s">
        <v>84</v>
      </c>
      <c r="C61" s="25">
        <v>3165360</v>
      </c>
      <c r="E61" s="47"/>
      <c r="F61" s="32"/>
    </row>
    <row r="62" spans="1:6" ht="15">
      <c r="A62" s="14" t="s">
        <v>85</v>
      </c>
      <c r="B62" s="1" t="s">
        <v>86</v>
      </c>
      <c r="C62" s="25">
        <v>6436588</v>
      </c>
      <c r="E62" s="47"/>
      <c r="F62" s="32"/>
    </row>
    <row r="63" spans="1:6" ht="15">
      <c r="A63" s="14" t="s">
        <v>87</v>
      </c>
      <c r="B63" s="1" t="s">
        <v>88</v>
      </c>
      <c r="C63" s="25">
        <v>59166283</v>
      </c>
      <c r="E63" s="47"/>
      <c r="F63" s="32"/>
    </row>
    <row r="64" spans="1:6" ht="15">
      <c r="A64" s="14" t="s">
        <v>89</v>
      </c>
      <c r="B64" s="1" t="s">
        <v>90</v>
      </c>
      <c r="C64" s="25">
        <v>823286</v>
      </c>
      <c r="E64" s="47"/>
      <c r="F64" s="32"/>
    </row>
    <row r="65" spans="1:6" ht="15">
      <c r="A65" s="14" t="s">
        <v>272</v>
      </c>
      <c r="B65" s="1" t="s">
        <v>273</v>
      </c>
      <c r="C65" s="25">
        <v>0</v>
      </c>
      <c r="E65" s="47"/>
      <c r="F65" s="32"/>
    </row>
    <row r="66" spans="3:6" ht="15">
      <c r="C66" s="16"/>
      <c r="E66" s="49"/>
      <c r="F66" s="32"/>
    </row>
    <row r="67" spans="1:6" ht="15">
      <c r="A67" s="28" t="s">
        <v>91</v>
      </c>
      <c r="B67" s="13" t="s">
        <v>92</v>
      </c>
      <c r="C67" s="27">
        <f>SUM(C68:C73)</f>
        <v>215697843</v>
      </c>
      <c r="E67" s="47"/>
      <c r="F67" s="32"/>
    </row>
    <row r="68" spans="1:6" ht="15">
      <c r="A68" s="14" t="s">
        <v>93</v>
      </c>
      <c r="B68" s="1" t="s">
        <v>94</v>
      </c>
      <c r="C68" s="25">
        <v>88567672</v>
      </c>
      <c r="E68" s="47"/>
      <c r="F68" s="32"/>
    </row>
    <row r="69" spans="1:6" ht="15">
      <c r="A69" s="14" t="s">
        <v>95</v>
      </c>
      <c r="B69" s="1" t="s">
        <v>96</v>
      </c>
      <c r="C69" s="25">
        <v>0</v>
      </c>
      <c r="E69" s="47"/>
      <c r="F69" s="32"/>
    </row>
    <row r="70" spans="1:6" ht="15">
      <c r="A70" s="14" t="s">
        <v>274</v>
      </c>
      <c r="B70" s="1" t="s">
        <v>275</v>
      </c>
      <c r="C70" s="25">
        <v>0</v>
      </c>
      <c r="E70" s="47"/>
      <c r="F70" s="32"/>
    </row>
    <row r="71" spans="1:6" ht="15">
      <c r="A71" s="14" t="s">
        <v>97</v>
      </c>
      <c r="B71" s="1" t="s">
        <v>98</v>
      </c>
      <c r="C71" s="25">
        <v>0</v>
      </c>
      <c r="E71" s="47"/>
      <c r="F71" s="32"/>
    </row>
    <row r="72" spans="1:6" s="13" customFormat="1" ht="15">
      <c r="A72" s="14" t="s">
        <v>99</v>
      </c>
      <c r="B72" s="1" t="s">
        <v>100</v>
      </c>
      <c r="C72" s="25">
        <v>38533148</v>
      </c>
      <c r="E72" s="47"/>
      <c r="F72" s="32"/>
    </row>
    <row r="73" spans="1:6" ht="15">
      <c r="A73" s="14" t="s">
        <v>101</v>
      </c>
      <c r="B73" s="1" t="s">
        <v>102</v>
      </c>
      <c r="C73" s="25">
        <v>88597023</v>
      </c>
      <c r="E73" s="47"/>
      <c r="F73" s="32"/>
    </row>
    <row r="74" spans="3:6" ht="15">
      <c r="C74" s="16"/>
      <c r="E74" s="49"/>
      <c r="F74" s="32"/>
    </row>
    <row r="75" spans="1:6" ht="15">
      <c r="A75" s="28" t="s">
        <v>103</v>
      </c>
      <c r="B75" s="13" t="s">
        <v>104</v>
      </c>
      <c r="C75" s="27">
        <f>SUM(C76:C79)</f>
        <v>499887883</v>
      </c>
      <c r="E75" s="47"/>
      <c r="F75" s="32"/>
    </row>
    <row r="76" spans="1:6" ht="15">
      <c r="A76" s="14" t="s">
        <v>105</v>
      </c>
      <c r="B76" s="1" t="s">
        <v>106</v>
      </c>
      <c r="C76" s="25">
        <v>42021821</v>
      </c>
      <c r="E76" s="47"/>
      <c r="F76" s="32"/>
    </row>
    <row r="77" spans="1:6" ht="15">
      <c r="A77" s="14" t="s">
        <v>107</v>
      </c>
      <c r="B77" s="1" t="s">
        <v>108</v>
      </c>
      <c r="C77" s="25">
        <v>427728162</v>
      </c>
      <c r="E77" s="47"/>
      <c r="F77" s="32"/>
    </row>
    <row r="78" spans="1:6" ht="15">
      <c r="A78" s="14" t="s">
        <v>109</v>
      </c>
      <c r="B78" s="1" t="s">
        <v>110</v>
      </c>
      <c r="C78" s="25">
        <v>13843000</v>
      </c>
      <c r="E78" s="47"/>
      <c r="F78" s="32"/>
    </row>
    <row r="79" spans="1:6" ht="15">
      <c r="A79" s="14" t="s">
        <v>111</v>
      </c>
      <c r="B79" s="1" t="s">
        <v>112</v>
      </c>
      <c r="C79" s="25">
        <v>16294900</v>
      </c>
      <c r="E79" s="47"/>
      <c r="F79" s="32"/>
    </row>
    <row r="80" spans="3:6" ht="15">
      <c r="C80" s="16"/>
      <c r="E80" s="49"/>
      <c r="F80" s="32"/>
    </row>
    <row r="81" spans="1:6" ht="15">
      <c r="A81" s="28" t="s">
        <v>113</v>
      </c>
      <c r="B81" s="13" t="s">
        <v>114</v>
      </c>
      <c r="C81" s="27">
        <f>SUM(C82:C82)</f>
        <v>218000</v>
      </c>
      <c r="E81" s="47"/>
      <c r="F81" s="32"/>
    </row>
    <row r="82" spans="1:6" ht="15">
      <c r="A82" s="14" t="s">
        <v>115</v>
      </c>
      <c r="B82" s="1" t="s">
        <v>116</v>
      </c>
      <c r="C82" s="25">
        <v>218000</v>
      </c>
      <c r="E82" s="47"/>
      <c r="F82" s="32"/>
    </row>
    <row r="83" spans="3:6" ht="15">
      <c r="C83" s="16"/>
      <c r="E83" s="49"/>
      <c r="F83" s="32"/>
    </row>
    <row r="84" spans="1:6" ht="15">
      <c r="A84" s="28" t="s">
        <v>117</v>
      </c>
      <c r="B84" s="13" t="s">
        <v>118</v>
      </c>
      <c r="C84" s="27">
        <f>SUM(C85:C86)</f>
        <v>59584800</v>
      </c>
      <c r="D84" s="30"/>
      <c r="E84" s="47"/>
      <c r="F84" s="32"/>
    </row>
    <row r="85" spans="1:6" s="13" customFormat="1" ht="15">
      <c r="A85" s="14" t="s">
        <v>119</v>
      </c>
      <c r="B85" s="1" t="s">
        <v>120</v>
      </c>
      <c r="C85" s="25">
        <v>55126700</v>
      </c>
      <c r="D85" s="32"/>
      <c r="E85" s="47"/>
      <c r="F85" s="32"/>
    </row>
    <row r="86" spans="1:6" ht="15">
      <c r="A86" s="14" t="s">
        <v>121</v>
      </c>
      <c r="B86" s="1" t="s">
        <v>122</v>
      </c>
      <c r="C86" s="25">
        <v>4458100</v>
      </c>
      <c r="E86" s="47"/>
      <c r="F86" s="32"/>
    </row>
    <row r="87" spans="3:6" ht="15">
      <c r="C87" s="16"/>
      <c r="E87" s="49"/>
      <c r="F87" s="32"/>
    </row>
    <row r="88" spans="1:6" ht="15">
      <c r="A88" s="28" t="s">
        <v>123</v>
      </c>
      <c r="B88" s="13" t="s">
        <v>124</v>
      </c>
      <c r="C88" s="27">
        <f>SUM(C89:C96)</f>
        <v>386984967</v>
      </c>
      <c r="E88" s="47"/>
      <c r="F88" s="32"/>
    </row>
    <row r="89" spans="1:6" ht="15">
      <c r="A89" s="14" t="s">
        <v>125</v>
      </c>
      <c r="B89" s="1" t="s">
        <v>126</v>
      </c>
      <c r="C89" s="25">
        <v>88410846</v>
      </c>
      <c r="E89" s="47"/>
      <c r="F89" s="32"/>
    </row>
    <row r="90" spans="1:6" ht="15">
      <c r="A90" s="14" t="s">
        <v>127</v>
      </c>
      <c r="B90" s="1" t="s">
        <v>128</v>
      </c>
      <c r="C90" s="25">
        <v>0</v>
      </c>
      <c r="E90" s="47"/>
      <c r="F90" s="32"/>
    </row>
    <row r="91" spans="1:6" ht="15">
      <c r="A91" s="14" t="s">
        <v>129</v>
      </c>
      <c r="B91" s="1" t="s">
        <v>130</v>
      </c>
      <c r="C91" s="25">
        <v>12432468</v>
      </c>
      <c r="E91" s="47"/>
      <c r="F91" s="32"/>
    </row>
    <row r="92" spans="1:6" ht="15">
      <c r="A92" s="14" t="s">
        <v>131</v>
      </c>
      <c r="B92" s="1" t="s">
        <v>132</v>
      </c>
      <c r="C92" s="25">
        <v>140120590</v>
      </c>
      <c r="E92" s="47"/>
      <c r="F92" s="32"/>
    </row>
    <row r="93" spans="1:6" ht="15">
      <c r="A93" s="14" t="s">
        <v>133</v>
      </c>
      <c r="B93" s="1" t="s">
        <v>134</v>
      </c>
      <c r="C93" s="25">
        <v>11865243</v>
      </c>
      <c r="E93" s="47"/>
      <c r="F93" s="32"/>
    </row>
    <row r="94" spans="1:6" ht="15">
      <c r="A94" s="14" t="s">
        <v>135</v>
      </c>
      <c r="B94" s="1" t="s">
        <v>136</v>
      </c>
      <c r="C94" s="25">
        <v>28018612</v>
      </c>
      <c r="E94" s="47"/>
      <c r="F94" s="32"/>
    </row>
    <row r="95" spans="1:6" ht="15">
      <c r="A95" s="14" t="s">
        <v>137</v>
      </c>
      <c r="B95" s="1" t="s">
        <v>138</v>
      </c>
      <c r="C95" s="25">
        <v>7773270</v>
      </c>
      <c r="E95" s="47"/>
      <c r="F95" s="32"/>
    </row>
    <row r="96" spans="1:6" ht="15">
      <c r="A96" s="14" t="s">
        <v>139</v>
      </c>
      <c r="B96" s="1" t="s">
        <v>140</v>
      </c>
      <c r="C96" s="25">
        <v>98363938</v>
      </c>
      <c r="E96" s="47"/>
      <c r="F96" s="32"/>
    </row>
    <row r="97" spans="3:6" ht="15">
      <c r="C97" s="16"/>
      <c r="E97" s="49"/>
      <c r="F97" s="32"/>
    </row>
    <row r="98" spans="1:6" s="13" customFormat="1" ht="15">
      <c r="A98" s="33" t="s">
        <v>141</v>
      </c>
      <c r="B98" s="13" t="s">
        <v>142</v>
      </c>
      <c r="C98" s="27">
        <f>+C99</f>
        <v>0</v>
      </c>
      <c r="E98" s="47"/>
      <c r="F98" s="32"/>
    </row>
    <row r="99" spans="1:6" s="13" customFormat="1" ht="15">
      <c r="A99" s="14" t="s">
        <v>143</v>
      </c>
      <c r="B99" s="1" t="s">
        <v>144</v>
      </c>
      <c r="C99" s="25">
        <v>0</v>
      </c>
      <c r="E99" s="47"/>
      <c r="F99" s="32"/>
    </row>
    <row r="100" spans="3:6" ht="15">
      <c r="C100" s="16"/>
      <c r="E100" s="49"/>
      <c r="F100" s="32"/>
    </row>
    <row r="101" spans="1:6" s="13" customFormat="1" ht="15">
      <c r="A101" s="28" t="s">
        <v>145</v>
      </c>
      <c r="B101" s="13" t="s">
        <v>146</v>
      </c>
      <c r="C101" s="27">
        <f>+C102+C103</f>
        <v>218000</v>
      </c>
      <c r="E101" s="47"/>
      <c r="F101" s="32"/>
    </row>
    <row r="102" spans="1:6" s="13" customFormat="1" ht="15">
      <c r="A102" s="14" t="s">
        <v>147</v>
      </c>
      <c r="B102" s="1" t="s">
        <v>148</v>
      </c>
      <c r="C102" s="25">
        <v>0</v>
      </c>
      <c r="E102" s="47"/>
      <c r="F102" s="32"/>
    </row>
    <row r="103" spans="1:6" ht="15">
      <c r="A103" s="14" t="s">
        <v>149</v>
      </c>
      <c r="B103" s="1" t="s">
        <v>150</v>
      </c>
      <c r="C103" s="25">
        <v>218000</v>
      </c>
      <c r="E103" s="47"/>
      <c r="F103" s="32"/>
    </row>
    <row r="104" spans="3:6" ht="15">
      <c r="C104" s="16"/>
      <c r="F104" s="32"/>
    </row>
    <row r="105" spans="3:6" ht="15">
      <c r="C105" s="20"/>
      <c r="F105" s="32"/>
    </row>
    <row r="106" spans="1:6" s="13" customFormat="1" ht="15">
      <c r="A106" s="11">
        <v>2</v>
      </c>
      <c r="B106" s="12" t="s">
        <v>151</v>
      </c>
      <c r="C106" s="9">
        <f>+C108+C114+C119+C128+C132</f>
        <v>3175906238</v>
      </c>
      <c r="E106" s="47"/>
      <c r="F106" s="32"/>
    </row>
    <row r="107" spans="1:6" ht="15">
      <c r="A107" s="18"/>
      <c r="B107" s="19"/>
      <c r="C107" s="16"/>
      <c r="F107" s="32"/>
    </row>
    <row r="108" spans="1:6" ht="15">
      <c r="A108" s="18" t="s">
        <v>152</v>
      </c>
      <c r="B108" s="13" t="s">
        <v>153</v>
      </c>
      <c r="C108" s="27">
        <f>SUM(C109:C112)</f>
        <v>1139745653</v>
      </c>
      <c r="E108" s="47"/>
      <c r="F108" s="32"/>
    </row>
    <row r="109" spans="1:6" ht="15">
      <c r="A109" s="14" t="s">
        <v>154</v>
      </c>
      <c r="B109" s="1" t="s">
        <v>155</v>
      </c>
      <c r="C109" s="25">
        <v>762848226</v>
      </c>
      <c r="E109" s="47"/>
      <c r="F109" s="32"/>
    </row>
    <row r="110" spans="1:6" ht="15">
      <c r="A110" s="14" t="s">
        <v>156</v>
      </c>
      <c r="B110" s="1" t="s">
        <v>157</v>
      </c>
      <c r="C110" s="25">
        <v>10546467</v>
      </c>
      <c r="E110" s="47"/>
      <c r="F110" s="32"/>
    </row>
    <row r="111" spans="1:6" ht="15">
      <c r="A111" s="14" t="s">
        <v>158</v>
      </c>
      <c r="B111" s="1" t="s">
        <v>159</v>
      </c>
      <c r="C111" s="25">
        <v>212042750</v>
      </c>
      <c r="E111" s="47"/>
      <c r="F111" s="32"/>
    </row>
    <row r="112" spans="1:6" ht="15">
      <c r="A112" s="14" t="s">
        <v>160</v>
      </c>
      <c r="B112" s="1" t="s">
        <v>161</v>
      </c>
      <c r="C112" s="25">
        <v>154308210</v>
      </c>
      <c r="E112" s="47"/>
      <c r="F112" s="32"/>
    </row>
    <row r="113" spans="3:6" ht="15">
      <c r="C113" s="16"/>
      <c r="D113" s="42"/>
      <c r="E113" s="49"/>
      <c r="F113" s="32"/>
    </row>
    <row r="114" spans="1:6" ht="15">
      <c r="A114" s="18" t="s">
        <v>162</v>
      </c>
      <c r="B114" s="13" t="s">
        <v>163</v>
      </c>
      <c r="C114" s="20">
        <f>SUM(C115:C117)</f>
        <v>208516532</v>
      </c>
      <c r="E114" s="47"/>
      <c r="F114" s="32"/>
    </row>
    <row r="115" spans="1:6" s="13" customFormat="1" ht="15">
      <c r="A115" s="14" t="s">
        <v>164</v>
      </c>
      <c r="B115" s="1" t="s">
        <v>165</v>
      </c>
      <c r="C115" s="25">
        <v>0</v>
      </c>
      <c r="E115" s="47"/>
      <c r="F115" s="32"/>
    </row>
    <row r="116" spans="1:6" s="13" customFormat="1" ht="15">
      <c r="A116" s="14" t="s">
        <v>166</v>
      </c>
      <c r="B116" s="1" t="s">
        <v>167</v>
      </c>
      <c r="C116" s="25">
        <v>203627882</v>
      </c>
      <c r="E116" s="47"/>
      <c r="F116" s="32"/>
    </row>
    <row r="117" spans="1:6" s="13" customFormat="1" ht="15">
      <c r="A117" s="14" t="s">
        <v>168</v>
      </c>
      <c r="B117" s="1" t="s">
        <v>169</v>
      </c>
      <c r="C117" s="25">
        <v>4888650</v>
      </c>
      <c r="E117" s="47"/>
      <c r="F117" s="32"/>
    </row>
    <row r="118" spans="3:6" ht="15">
      <c r="C118" s="16"/>
      <c r="D118" s="42"/>
      <c r="E118" s="49"/>
      <c r="F118" s="32"/>
    </row>
    <row r="119" spans="1:6" ht="15">
      <c r="A119" s="18" t="s">
        <v>170</v>
      </c>
      <c r="B119" s="13" t="s">
        <v>171</v>
      </c>
      <c r="C119" s="27">
        <f>SUM(C120:C126)</f>
        <v>69591425</v>
      </c>
      <c r="E119" s="47"/>
      <c r="F119" s="32"/>
    </row>
    <row r="120" spans="1:6" ht="15">
      <c r="A120" s="14" t="s">
        <v>172</v>
      </c>
      <c r="B120" s="1" t="s">
        <v>173</v>
      </c>
      <c r="C120" s="25">
        <v>15614843</v>
      </c>
      <c r="E120" s="47"/>
      <c r="F120" s="32"/>
    </row>
    <row r="121" spans="1:6" ht="15">
      <c r="A121" s="14" t="s">
        <v>174</v>
      </c>
      <c r="B121" s="1" t="s">
        <v>175</v>
      </c>
      <c r="C121" s="25">
        <v>60393</v>
      </c>
      <c r="E121" s="47"/>
      <c r="F121" s="32"/>
    </row>
    <row r="122" spans="1:6" ht="15">
      <c r="A122" s="14" t="s">
        <v>176</v>
      </c>
      <c r="B122" s="1" t="s">
        <v>177</v>
      </c>
      <c r="C122" s="25">
        <v>5928231</v>
      </c>
      <c r="E122" s="47"/>
      <c r="F122" s="32"/>
    </row>
    <row r="123" spans="1:6" ht="15">
      <c r="A123" s="14" t="s">
        <v>178</v>
      </c>
      <c r="B123" s="1" t="s">
        <v>179</v>
      </c>
      <c r="C123" s="25">
        <v>36833742</v>
      </c>
      <c r="E123" s="47"/>
      <c r="F123" s="32"/>
    </row>
    <row r="124" spans="1:6" ht="15">
      <c r="A124" s="14" t="s">
        <v>180</v>
      </c>
      <c r="B124" s="1" t="s">
        <v>181</v>
      </c>
      <c r="C124" s="25">
        <v>123471</v>
      </c>
      <c r="E124" s="47"/>
      <c r="F124" s="32"/>
    </row>
    <row r="125" spans="1:6" ht="15">
      <c r="A125" s="14" t="s">
        <v>182</v>
      </c>
      <c r="B125" s="1" t="s">
        <v>183</v>
      </c>
      <c r="C125" s="25">
        <v>6531331</v>
      </c>
      <c r="E125" s="47"/>
      <c r="F125" s="32"/>
    </row>
    <row r="126" spans="1:6" ht="15">
      <c r="A126" s="14" t="s">
        <v>184</v>
      </c>
      <c r="B126" s="1" t="s">
        <v>185</v>
      </c>
      <c r="C126" s="25">
        <v>4499414</v>
      </c>
      <c r="E126" s="47"/>
      <c r="F126" s="32"/>
    </row>
    <row r="127" spans="3:6" ht="15">
      <c r="C127" s="16"/>
      <c r="D127" s="42"/>
      <c r="E127" s="49"/>
      <c r="F127" s="32"/>
    </row>
    <row r="128" spans="1:6" ht="15">
      <c r="A128" s="18" t="s">
        <v>186</v>
      </c>
      <c r="B128" s="13" t="s">
        <v>187</v>
      </c>
      <c r="C128" s="27">
        <f>SUM(C129:C130)</f>
        <v>516329874</v>
      </c>
      <c r="E128" s="47"/>
      <c r="F128" s="32"/>
    </row>
    <row r="129" spans="1:6" ht="14.25" customHeight="1">
      <c r="A129" s="14" t="s">
        <v>188</v>
      </c>
      <c r="B129" s="1" t="s">
        <v>189</v>
      </c>
      <c r="C129" s="25">
        <v>127194176</v>
      </c>
      <c r="E129" s="47"/>
      <c r="F129" s="32"/>
    </row>
    <row r="130" spans="1:6" ht="14.25" customHeight="1">
      <c r="A130" s="14" t="s">
        <v>190</v>
      </c>
      <c r="B130" s="1" t="s">
        <v>191</v>
      </c>
      <c r="C130" s="25">
        <v>389135698</v>
      </c>
      <c r="E130" s="47"/>
      <c r="F130" s="32"/>
    </row>
    <row r="131" spans="3:6" ht="15">
      <c r="C131" s="25"/>
      <c r="D131" s="42"/>
      <c r="E131" s="49"/>
      <c r="F131" s="32"/>
    </row>
    <row r="132" spans="1:6" ht="15">
      <c r="A132" s="18" t="s">
        <v>192</v>
      </c>
      <c r="B132" s="13" t="s">
        <v>193</v>
      </c>
      <c r="C132" s="27">
        <f>SUM(C133:C140)</f>
        <v>1241722754</v>
      </c>
      <c r="E132" s="47"/>
      <c r="F132" s="32"/>
    </row>
    <row r="133" spans="1:6" ht="15">
      <c r="A133" s="34" t="s">
        <v>194</v>
      </c>
      <c r="B133" s="35" t="s">
        <v>195</v>
      </c>
      <c r="C133" s="25">
        <v>56785388</v>
      </c>
      <c r="E133" s="47"/>
      <c r="F133" s="32"/>
    </row>
    <row r="134" spans="1:6" ht="15">
      <c r="A134" s="34" t="s">
        <v>196</v>
      </c>
      <c r="B134" s="35" t="s">
        <v>197</v>
      </c>
      <c r="C134" s="25">
        <v>542462534</v>
      </c>
      <c r="E134" s="47"/>
      <c r="F134" s="32"/>
    </row>
    <row r="135" spans="1:6" ht="15">
      <c r="A135" s="34" t="s">
        <v>198</v>
      </c>
      <c r="B135" s="35" t="s">
        <v>199</v>
      </c>
      <c r="C135" s="25">
        <v>156348667</v>
      </c>
      <c r="E135" s="47"/>
      <c r="F135" s="32"/>
    </row>
    <row r="136" spans="1:6" ht="15">
      <c r="A136" s="34" t="s">
        <v>200</v>
      </c>
      <c r="B136" s="35" t="s">
        <v>201</v>
      </c>
      <c r="C136" s="25">
        <v>98880201</v>
      </c>
      <c r="E136" s="47"/>
      <c r="F136" s="32"/>
    </row>
    <row r="137" spans="1:6" ht="15">
      <c r="A137" s="34" t="s">
        <v>202</v>
      </c>
      <c r="B137" s="35" t="s">
        <v>203</v>
      </c>
      <c r="C137" s="25">
        <v>34082090</v>
      </c>
      <c r="E137" s="47"/>
      <c r="F137" s="32"/>
    </row>
    <row r="138" spans="1:6" ht="15">
      <c r="A138" s="34" t="s">
        <v>204</v>
      </c>
      <c r="B138" s="35" t="s">
        <v>205</v>
      </c>
      <c r="C138" s="25">
        <v>282054448</v>
      </c>
      <c r="E138" s="47"/>
      <c r="F138" s="32"/>
    </row>
    <row r="139" spans="1:6" ht="15">
      <c r="A139" s="34" t="s">
        <v>206</v>
      </c>
      <c r="B139" s="35" t="s">
        <v>207</v>
      </c>
      <c r="C139" s="25">
        <v>1307085</v>
      </c>
      <c r="E139" s="47"/>
      <c r="F139" s="32"/>
    </row>
    <row r="140" spans="1:6" ht="15">
      <c r="A140" s="34" t="s">
        <v>208</v>
      </c>
      <c r="B140" s="35" t="s">
        <v>209</v>
      </c>
      <c r="C140" s="25">
        <v>69802341</v>
      </c>
      <c r="E140" s="47"/>
      <c r="F140" s="32"/>
    </row>
    <row r="141" spans="3:6" ht="15">
      <c r="C141" s="16"/>
      <c r="F141" s="32"/>
    </row>
    <row r="142" spans="1:6" s="35" customFormat="1" ht="15">
      <c r="A142" s="14"/>
      <c r="B142" s="1"/>
      <c r="C142" s="16"/>
      <c r="D142" s="1"/>
      <c r="E142" s="44"/>
      <c r="F142" s="32"/>
    </row>
    <row r="143" spans="1:6" s="13" customFormat="1" ht="15">
      <c r="A143" s="11">
        <v>5</v>
      </c>
      <c r="B143" s="12" t="s">
        <v>210</v>
      </c>
      <c r="C143" s="9">
        <f>+C145+C155+C160</f>
        <v>4600156479</v>
      </c>
      <c r="D143" s="1"/>
      <c r="E143" s="47"/>
      <c r="F143" s="32"/>
    </row>
    <row r="144" spans="1:6" s="35" customFormat="1" ht="15">
      <c r="A144" s="18"/>
      <c r="B144" s="19"/>
      <c r="C144" s="16"/>
      <c r="D144" s="1"/>
      <c r="E144" s="44"/>
      <c r="F144" s="32"/>
    </row>
    <row r="145" spans="1:6" ht="15">
      <c r="A145" s="18" t="s">
        <v>211</v>
      </c>
      <c r="B145" s="13" t="s">
        <v>212</v>
      </c>
      <c r="C145" s="20">
        <f>SUM(C146:C153)</f>
        <v>4540070479</v>
      </c>
      <c r="E145" s="47"/>
      <c r="F145" s="32"/>
    </row>
    <row r="146" spans="1:6" ht="15">
      <c r="A146" s="34" t="s">
        <v>213</v>
      </c>
      <c r="B146" s="35" t="s">
        <v>214</v>
      </c>
      <c r="C146" s="25">
        <v>21184045</v>
      </c>
      <c r="E146" s="47"/>
      <c r="F146" s="32"/>
    </row>
    <row r="147" spans="1:6" ht="15">
      <c r="A147" s="34" t="s">
        <v>215</v>
      </c>
      <c r="B147" s="35" t="s">
        <v>216</v>
      </c>
      <c r="C147" s="25">
        <v>1285250855</v>
      </c>
      <c r="E147" s="47"/>
      <c r="F147" s="32"/>
    </row>
    <row r="148" spans="1:6" ht="15">
      <c r="A148" s="34" t="s">
        <v>217</v>
      </c>
      <c r="B148" s="35" t="s">
        <v>218</v>
      </c>
      <c r="C148" s="25">
        <v>433647508</v>
      </c>
      <c r="E148" s="47"/>
      <c r="F148" s="32"/>
    </row>
    <row r="149" spans="1:6" ht="15">
      <c r="A149" s="34" t="s">
        <v>219</v>
      </c>
      <c r="B149" s="35" t="s">
        <v>220</v>
      </c>
      <c r="C149" s="25">
        <v>270843881</v>
      </c>
      <c r="E149" s="47"/>
      <c r="F149" s="32"/>
    </row>
    <row r="150" spans="1:6" s="35" customFormat="1" ht="15">
      <c r="A150" s="23" t="s">
        <v>221</v>
      </c>
      <c r="B150" s="24" t="s">
        <v>222</v>
      </c>
      <c r="C150" s="25">
        <v>1839990594</v>
      </c>
      <c r="E150" s="47"/>
      <c r="F150" s="32"/>
    </row>
    <row r="151" spans="1:6" s="35" customFormat="1" ht="15">
      <c r="A151" s="23" t="s">
        <v>223</v>
      </c>
      <c r="B151" s="24" t="s">
        <v>224</v>
      </c>
      <c r="C151" s="25">
        <v>359489531</v>
      </c>
      <c r="E151" s="47"/>
      <c r="F151" s="32"/>
    </row>
    <row r="152" spans="1:6" s="35" customFormat="1" ht="15">
      <c r="A152" s="23" t="s">
        <v>225</v>
      </c>
      <c r="B152" s="36" t="s">
        <v>226</v>
      </c>
      <c r="C152" s="26">
        <v>1460697</v>
      </c>
      <c r="E152" s="47"/>
      <c r="F152" s="32"/>
    </row>
    <row r="153" spans="1:6" s="35" customFormat="1" ht="15">
      <c r="A153" s="23" t="s">
        <v>227</v>
      </c>
      <c r="B153" s="36" t="s">
        <v>228</v>
      </c>
      <c r="C153" s="26">
        <v>328203368</v>
      </c>
      <c r="E153" s="47"/>
      <c r="F153" s="32"/>
    </row>
    <row r="154" spans="1:6" s="35" customFormat="1" ht="15">
      <c r="A154" s="34"/>
      <c r="C154" s="31"/>
      <c r="D154" s="42"/>
      <c r="E154" s="49"/>
      <c r="F154" s="32"/>
    </row>
    <row r="155" spans="1:6" s="35" customFormat="1" ht="15">
      <c r="A155" s="18" t="s">
        <v>229</v>
      </c>
      <c r="B155" s="13" t="s">
        <v>230</v>
      </c>
      <c r="C155" s="21">
        <f>SUM(C156:C158)</f>
        <v>58600000</v>
      </c>
      <c r="E155" s="47"/>
      <c r="F155" s="32"/>
    </row>
    <row r="156" spans="1:6" s="35" customFormat="1" ht="15">
      <c r="A156" s="34" t="s">
        <v>231</v>
      </c>
      <c r="B156" s="35" t="s">
        <v>232</v>
      </c>
      <c r="C156" s="25">
        <v>58600000</v>
      </c>
      <c r="E156" s="47"/>
      <c r="F156" s="32"/>
    </row>
    <row r="157" spans="1:6" s="35" customFormat="1" ht="15">
      <c r="A157" s="34" t="s">
        <v>233</v>
      </c>
      <c r="B157" s="35" t="s">
        <v>234</v>
      </c>
      <c r="C157" s="26">
        <v>0</v>
      </c>
      <c r="D157" s="43"/>
      <c r="E157" s="47"/>
      <c r="F157" s="32"/>
    </row>
    <row r="158" spans="1:6" s="35" customFormat="1" ht="15">
      <c r="A158" s="34" t="s">
        <v>276</v>
      </c>
      <c r="B158" s="35" t="s">
        <v>277</v>
      </c>
      <c r="C158" s="26">
        <v>0</v>
      </c>
      <c r="E158" s="47"/>
      <c r="F158" s="32"/>
    </row>
    <row r="159" spans="1:6" s="13" customFormat="1" ht="15">
      <c r="A159" s="34"/>
      <c r="B159" s="31"/>
      <c r="C159" s="35"/>
      <c r="D159" s="42"/>
      <c r="E159" s="49"/>
      <c r="F159" s="32"/>
    </row>
    <row r="160" spans="1:6" ht="15">
      <c r="A160" s="18">
        <v>5.99</v>
      </c>
      <c r="B160" s="13" t="s">
        <v>235</v>
      </c>
      <c r="C160" s="21">
        <f>+C161+C162+C163</f>
        <v>1486000</v>
      </c>
      <c r="E160" s="47"/>
      <c r="F160" s="32"/>
    </row>
    <row r="161" spans="1:6" ht="15">
      <c r="A161" s="34" t="s">
        <v>236</v>
      </c>
      <c r="B161" s="35" t="s">
        <v>237</v>
      </c>
      <c r="C161" s="25">
        <v>0</v>
      </c>
      <c r="E161" s="47"/>
      <c r="F161" s="32"/>
    </row>
    <row r="162" spans="1:6" ht="15">
      <c r="A162" s="34" t="s">
        <v>238</v>
      </c>
      <c r="B162" s="35" t="s">
        <v>239</v>
      </c>
      <c r="C162" s="25">
        <v>1486000</v>
      </c>
      <c r="E162" s="47"/>
      <c r="F162" s="32"/>
    </row>
    <row r="163" spans="1:6" ht="15">
      <c r="A163" s="34" t="s">
        <v>240</v>
      </c>
      <c r="B163" s="35" t="s">
        <v>241</v>
      </c>
      <c r="C163" s="25">
        <v>0</v>
      </c>
      <c r="D163" s="31"/>
      <c r="E163" s="40"/>
      <c r="F163" s="32"/>
    </row>
    <row r="164" spans="1:6" s="35" customFormat="1" ht="15">
      <c r="A164" s="34"/>
      <c r="D164" s="31"/>
      <c r="E164" s="51"/>
      <c r="F164" s="32"/>
    </row>
    <row r="165" spans="1:6" s="13" customFormat="1" ht="15">
      <c r="A165" s="11">
        <v>6</v>
      </c>
      <c r="B165" s="12" t="s">
        <v>242</v>
      </c>
      <c r="C165" s="9">
        <f>+C167+C170+C175+C178+C181</f>
        <v>43544110</v>
      </c>
      <c r="D165" s="31"/>
      <c r="E165" s="47"/>
      <c r="F165" s="32"/>
    </row>
    <row r="166" spans="1:6" ht="15">
      <c r="A166" s="18"/>
      <c r="B166" s="19"/>
      <c r="C166" s="16"/>
      <c r="D166" s="13"/>
      <c r="F166" s="32"/>
    </row>
    <row r="167" spans="1:6" s="35" customFormat="1" ht="15">
      <c r="A167" s="18" t="s">
        <v>243</v>
      </c>
      <c r="B167" s="13" t="s">
        <v>244</v>
      </c>
      <c r="C167" s="20">
        <f>SUM(C168)</f>
        <v>0</v>
      </c>
      <c r="E167" s="47"/>
      <c r="F167" s="32"/>
    </row>
    <row r="168" spans="1:6" s="35" customFormat="1" ht="15">
      <c r="A168" s="34" t="s">
        <v>245</v>
      </c>
      <c r="B168" s="35" t="s">
        <v>246</v>
      </c>
      <c r="C168" s="25">
        <v>0</v>
      </c>
      <c r="E168" s="47"/>
      <c r="F168" s="32"/>
    </row>
    <row r="169" spans="1:6" s="35" customFormat="1" ht="15">
      <c r="A169" s="34"/>
      <c r="E169" s="49"/>
      <c r="F169" s="32"/>
    </row>
    <row r="170" spans="1:6" ht="15">
      <c r="A170" s="18" t="s">
        <v>247</v>
      </c>
      <c r="B170" s="13" t="s">
        <v>248</v>
      </c>
      <c r="C170" s="20">
        <f>SUM(C171:C173)</f>
        <v>6660000</v>
      </c>
      <c r="E170" s="47"/>
      <c r="F170" s="32"/>
    </row>
    <row r="171" spans="1:6" s="35" customFormat="1" ht="15">
      <c r="A171" s="34" t="s">
        <v>249</v>
      </c>
      <c r="B171" s="35" t="s">
        <v>250</v>
      </c>
      <c r="C171" s="25">
        <v>6660000</v>
      </c>
      <c r="E171" s="47"/>
      <c r="F171" s="32"/>
    </row>
    <row r="172" spans="1:6" s="35" customFormat="1" ht="15">
      <c r="A172" s="34" t="s">
        <v>251</v>
      </c>
      <c r="B172" s="35" t="s">
        <v>252</v>
      </c>
      <c r="C172" s="25">
        <v>0</v>
      </c>
      <c r="E172" s="47"/>
      <c r="F172" s="32"/>
    </row>
    <row r="173" spans="1:6" s="35" customFormat="1" ht="15">
      <c r="A173" s="34" t="s">
        <v>253</v>
      </c>
      <c r="B173" s="35" t="s">
        <v>254</v>
      </c>
      <c r="C173" s="25">
        <v>0</v>
      </c>
      <c r="E173" s="47"/>
      <c r="F173" s="32"/>
    </row>
    <row r="174" spans="1:6" ht="15">
      <c r="A174" s="34"/>
      <c r="B174" s="35"/>
      <c r="C174" s="35"/>
      <c r="E174" s="49"/>
      <c r="F174" s="32"/>
    </row>
    <row r="175" spans="1:6" s="35" customFormat="1" ht="15">
      <c r="A175" s="18" t="s">
        <v>255</v>
      </c>
      <c r="B175" s="13" t="s">
        <v>256</v>
      </c>
      <c r="C175" s="20">
        <f>SUM(C176)</f>
        <v>0</v>
      </c>
      <c r="E175" s="47"/>
      <c r="F175" s="32"/>
    </row>
    <row r="176" spans="1:6" s="35" customFormat="1" ht="15">
      <c r="A176" s="34" t="s">
        <v>257</v>
      </c>
      <c r="B176" s="35" t="s">
        <v>258</v>
      </c>
      <c r="C176" s="25">
        <v>0</v>
      </c>
      <c r="E176" s="47"/>
      <c r="F176" s="32"/>
    </row>
    <row r="177" spans="1:6" ht="15">
      <c r="A177" s="34"/>
      <c r="B177" s="35"/>
      <c r="C177" s="35"/>
      <c r="E177" s="49"/>
      <c r="F177" s="32"/>
    </row>
    <row r="178" spans="1:6" s="35" customFormat="1" ht="15">
      <c r="A178" s="18" t="s">
        <v>259</v>
      </c>
      <c r="B178" s="13" t="s">
        <v>260</v>
      </c>
      <c r="C178" s="20">
        <f>SUM(C179)</f>
        <v>0</v>
      </c>
      <c r="E178" s="47"/>
      <c r="F178" s="32"/>
    </row>
    <row r="179" spans="1:6" s="35" customFormat="1" ht="15">
      <c r="A179" s="34" t="s">
        <v>261</v>
      </c>
      <c r="B179" s="35" t="s">
        <v>262</v>
      </c>
      <c r="C179" s="25">
        <v>0</v>
      </c>
      <c r="E179" s="47"/>
      <c r="F179" s="32"/>
    </row>
    <row r="180" spans="1:6" s="35" customFormat="1" ht="15">
      <c r="A180" s="34"/>
      <c r="E180" s="49"/>
      <c r="F180" s="32"/>
    </row>
    <row r="181" spans="1:6" s="13" customFormat="1" ht="15">
      <c r="A181" s="18" t="s">
        <v>263</v>
      </c>
      <c r="B181" s="13" t="s">
        <v>264</v>
      </c>
      <c r="C181" s="20">
        <f>+C182</f>
        <v>36884110</v>
      </c>
      <c r="E181" s="47"/>
      <c r="F181" s="32"/>
    </row>
    <row r="182" spans="1:6" s="13" customFormat="1" ht="15">
      <c r="A182" s="34" t="s">
        <v>265</v>
      </c>
      <c r="B182" s="35" t="s">
        <v>266</v>
      </c>
      <c r="C182" s="16">
        <v>36884110</v>
      </c>
      <c r="E182" s="47"/>
      <c r="F182" s="32"/>
    </row>
    <row r="183" spans="1:6" ht="15">
      <c r="A183" s="34"/>
      <c r="B183" s="35"/>
      <c r="C183" s="35"/>
      <c r="D183" s="35"/>
      <c r="E183" s="40"/>
      <c r="F183" s="32"/>
    </row>
    <row r="184" spans="1:6" s="13" customFormat="1" ht="15">
      <c r="A184" s="11">
        <v>9</v>
      </c>
      <c r="B184" s="12" t="s">
        <v>267</v>
      </c>
      <c r="C184" s="9">
        <f>+C186</f>
        <v>108700000</v>
      </c>
      <c r="D184" s="35"/>
      <c r="E184" s="47"/>
      <c r="F184" s="32"/>
    </row>
    <row r="185" spans="1:6" s="35" customFormat="1" ht="15">
      <c r="A185" s="18"/>
      <c r="B185" s="19"/>
      <c r="C185" s="16"/>
      <c r="D185" s="1"/>
      <c r="E185" s="44"/>
      <c r="F185" s="32"/>
    </row>
    <row r="186" spans="1:6" s="35" customFormat="1" ht="15">
      <c r="A186" s="18" t="s">
        <v>268</v>
      </c>
      <c r="B186" s="13" t="s">
        <v>269</v>
      </c>
      <c r="C186" s="20">
        <f>SUM(C187)</f>
        <v>108700000</v>
      </c>
      <c r="E186" s="47"/>
      <c r="F186" s="32"/>
    </row>
    <row r="187" spans="1:6" s="35" customFormat="1" ht="15">
      <c r="A187" s="34" t="s">
        <v>270</v>
      </c>
      <c r="B187" s="35" t="s">
        <v>271</v>
      </c>
      <c r="C187" s="26">
        <v>108700000</v>
      </c>
      <c r="E187" s="47"/>
      <c r="F187" s="32"/>
    </row>
    <row r="188" spans="1:5" s="35" customFormat="1" ht="14.25">
      <c r="A188" s="37"/>
      <c r="B188" s="38"/>
      <c r="C188" s="38"/>
      <c r="D188" s="1"/>
      <c r="E188" s="44"/>
    </row>
    <row r="189" spans="1:5" s="35" customFormat="1" ht="14.25">
      <c r="A189" s="34"/>
      <c r="E189" s="40"/>
    </row>
    <row r="190" spans="1:5" s="35" customFormat="1" ht="15">
      <c r="A190" s="34"/>
      <c r="C190" s="31"/>
      <c r="E190" s="51"/>
    </row>
    <row r="191" spans="1:5" s="35" customFormat="1" ht="14.25">
      <c r="A191" s="34"/>
      <c r="E191" s="44"/>
    </row>
    <row r="192" spans="1:5" s="35" customFormat="1" ht="15">
      <c r="A192" s="34"/>
      <c r="D192" s="13"/>
      <c r="E192" s="40"/>
    </row>
    <row r="193" spans="1:5" s="35" customFormat="1" ht="15">
      <c r="A193" s="34"/>
      <c r="D193" s="13"/>
      <c r="E193" s="40"/>
    </row>
    <row r="194" spans="1:5" s="35" customFormat="1" ht="14.25">
      <c r="A194" s="34"/>
      <c r="D194" s="1"/>
      <c r="E194" s="40"/>
    </row>
    <row r="195" spans="1:5" s="35" customFormat="1" ht="15">
      <c r="A195" s="34"/>
      <c r="D195" s="13"/>
      <c r="E195" s="44"/>
    </row>
    <row r="196" spans="1:5" s="35" customFormat="1" ht="14.25">
      <c r="A196" s="34"/>
      <c r="E196" s="40"/>
    </row>
    <row r="197" spans="1:5" s="35" customFormat="1" ht="14.25">
      <c r="A197" s="34"/>
      <c r="E197" s="40"/>
    </row>
    <row r="198" spans="1:5" s="35" customFormat="1" ht="14.25">
      <c r="A198" s="34"/>
      <c r="E198" s="40"/>
    </row>
    <row r="199" spans="1:5" s="35" customFormat="1" ht="14.25">
      <c r="A199" s="34"/>
      <c r="E199" s="44"/>
    </row>
    <row r="200" spans="1:5" s="35" customFormat="1" ht="14.25">
      <c r="A200" s="34"/>
      <c r="E200" s="40"/>
    </row>
    <row r="201" spans="4:5" ht="14.25">
      <c r="D201" s="35"/>
      <c r="E201" s="40"/>
    </row>
    <row r="202" ht="14.25">
      <c r="D202" s="35"/>
    </row>
    <row r="203" spans="4:5" ht="14.25">
      <c r="D203" s="35"/>
      <c r="E203" s="40"/>
    </row>
    <row r="204" spans="4:5" ht="14.25">
      <c r="D204" s="35"/>
      <c r="E204" s="40"/>
    </row>
    <row r="205" spans="4:5" ht="14.25">
      <c r="D205" s="35"/>
      <c r="E205" s="40"/>
    </row>
    <row r="206" spans="4:5" ht="15">
      <c r="D206" s="35"/>
      <c r="E206" s="51"/>
    </row>
    <row r="207" spans="4:5" ht="15">
      <c r="D207" s="35"/>
      <c r="E207" s="51"/>
    </row>
    <row r="208" ht="14.25">
      <c r="D208" s="35"/>
    </row>
    <row r="209" spans="4:5" ht="15">
      <c r="D209" s="35"/>
      <c r="E209" s="51"/>
    </row>
    <row r="210" spans="4:5" ht="14.25">
      <c r="D210" s="35"/>
      <c r="E210" s="40"/>
    </row>
    <row r="211" spans="4:5" ht="14.25">
      <c r="D211" s="35"/>
      <c r="E211" s="40"/>
    </row>
    <row r="212" ht="14.25">
      <c r="E212" s="40"/>
    </row>
    <row r="213" ht="14.25">
      <c r="E213" s="40"/>
    </row>
    <row r="214" ht="14.25">
      <c r="E214" s="40"/>
    </row>
    <row r="215" ht="14.25">
      <c r="E215" s="40"/>
    </row>
    <row r="216" ht="14.25">
      <c r="E216" s="40"/>
    </row>
    <row r="217" ht="14.25">
      <c r="E217" s="40"/>
    </row>
    <row r="218" ht="14.25">
      <c r="E218" s="40"/>
    </row>
    <row r="219" ht="14.25">
      <c r="E219" s="40"/>
    </row>
    <row r="220" ht="14.25">
      <c r="E220" s="40"/>
    </row>
    <row r="221" ht="14.25">
      <c r="E221" s="40"/>
    </row>
    <row r="222" ht="14.25">
      <c r="E222" s="40"/>
    </row>
    <row r="223" ht="14.25">
      <c r="E223" s="40"/>
    </row>
    <row r="224" ht="14.25">
      <c r="E224" s="40"/>
    </row>
    <row r="225" ht="14.25">
      <c r="E225" s="40"/>
    </row>
  </sheetData>
  <sheetProtection/>
  <mergeCells count="4">
    <mergeCell ref="A5:A8"/>
    <mergeCell ref="B5:B8"/>
    <mergeCell ref="A2:C2"/>
    <mergeCell ref="A4:C4"/>
  </mergeCells>
  <printOptions horizontalCentered="1"/>
  <pageMargins left="0.2362204724409449" right="0.15748031496062992" top="0.2755905511811024" bottom="0.2755905511811024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Randall Zúñiga López</cp:lastModifiedBy>
  <cp:lastPrinted>2010-11-18T19:54:17Z</cp:lastPrinted>
  <dcterms:created xsi:type="dcterms:W3CDTF">2009-09-14T14:38:27Z</dcterms:created>
  <dcterms:modified xsi:type="dcterms:W3CDTF">2017-02-25T01:03:45Z</dcterms:modified>
  <cp:category/>
  <cp:version/>
  <cp:contentType/>
  <cp:contentStatus/>
</cp:coreProperties>
</file>